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lydia.leroy.DOMAINE\Downloads\"/>
    </mc:Choice>
  </mc:AlternateContent>
  <xr:revisionPtr revIDLastSave="0" documentId="13_ncr:1_{9EEDD59B-F902-4254-90FA-8FBC677945D1}" xr6:coauthVersionLast="47" xr6:coauthVersionMax="47" xr10:uidLastSave="{00000000-0000-0000-0000-000000000000}"/>
  <workbookProtection workbookPassword="C7DC" lockStructure="1" lockWindows="1"/>
  <bookViews>
    <workbookView xWindow="2640" yWindow="975" windowWidth="16755" windowHeight="12945" xr2:uid="{00000000-000D-0000-FFFF-FFFF00000000}"/>
  </bookViews>
  <sheets>
    <sheet name="IK2018"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4" l="1"/>
  <c r="B13" i="4"/>
  <c r="B14" i="4"/>
  <c r="B15" i="4"/>
  <c r="G15" i="4"/>
  <c r="G11" i="4" l="1"/>
  <c r="B11" i="4"/>
  <c r="D15" i="4"/>
  <c r="G14" i="4"/>
  <c r="D14" i="4"/>
  <c r="G13" i="4"/>
  <c r="D13" i="4"/>
  <c r="G12" i="4"/>
  <c r="D12" i="4"/>
  <c r="B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util14</author>
    <author>Angel Pinar</author>
  </authors>
  <commentList>
    <comment ref="A1" authorId="0" shapeId="0" xr:uid="{00000000-0006-0000-0000-000001000000}">
      <text>
        <r>
          <rPr>
            <b/>
            <sz val="8"/>
            <color indexed="81"/>
            <rFont val="Tahoma"/>
            <charset val="1"/>
          </rPr>
          <t>util14:</t>
        </r>
        <r>
          <rPr>
            <sz val="8"/>
            <color indexed="81"/>
            <rFont val="Tahoma"/>
            <charset val="1"/>
          </rPr>
          <t xml:space="preserve">
</t>
        </r>
      </text>
    </comment>
    <comment ref="D6" authorId="1" shapeId="0" xr:uid="{00000000-0006-0000-0000-000002000000}">
      <text>
        <r>
          <rPr>
            <b/>
            <sz val="8"/>
            <color indexed="81"/>
            <rFont val="Tahoma"/>
            <family val="2"/>
          </rPr>
          <t xml:space="preserve">Renseigner le nombre de kilométres professionnels parcourus dans l'année civile
</t>
        </r>
        <r>
          <rPr>
            <sz val="8"/>
            <color indexed="81"/>
            <rFont val="Tahoma"/>
            <family val="2"/>
          </rPr>
          <t xml:space="preserve">
</t>
        </r>
      </text>
    </comment>
    <comment ref="D7" authorId="1" shapeId="0" xr:uid="{00000000-0006-0000-0000-000003000000}">
      <text>
        <r>
          <rPr>
            <b/>
            <sz val="8"/>
            <color indexed="81"/>
            <rFont val="Tahoma"/>
            <family val="2"/>
          </rPr>
          <t>Renseigner la puissance fiscale (nombre de chevaux) du véhicule</t>
        </r>
        <r>
          <rPr>
            <sz val="8"/>
            <color indexed="81"/>
            <rFont val="Tahoma"/>
            <family val="2"/>
          </rPr>
          <t xml:space="preserve">
</t>
        </r>
      </text>
    </comment>
  </commentList>
</comments>
</file>

<file path=xl/sharedStrings.xml><?xml version="1.0" encoding="utf-8"?>
<sst xmlns="http://schemas.openxmlformats.org/spreadsheetml/2006/main" count="13" uniqueCount="13">
  <si>
    <t>puissance fiscale</t>
  </si>
  <si>
    <t>de 5001 km à 20 000 km</t>
  </si>
  <si>
    <t>Puissance fiscale (cv)</t>
  </si>
  <si>
    <t>au-delà de 
20 000 km</t>
  </si>
  <si>
    <t>jusqu'à 
5000 km</t>
  </si>
  <si>
    <t>Nbre km professionnels parcourus</t>
  </si>
  <si>
    <t>Nom du Professionnel</t>
  </si>
  <si>
    <r>
      <rPr>
        <b/>
        <u/>
        <sz val="10"/>
        <rFont val="Times New Roman"/>
        <family val="1"/>
      </rPr>
      <t xml:space="preserve">Bases de calcul </t>
    </r>
    <r>
      <rPr>
        <sz val="10"/>
        <rFont val="Times New Roman"/>
        <family val="1"/>
      </rPr>
      <t>:</t>
    </r>
  </si>
  <si>
    <t>Depuis le 1er janvier 2013, le barême est plafonné à 7CV.</t>
  </si>
  <si>
    <t>Le Barême kilométrique ci-dessus dit "BNC" est utilisable par les professionnels relevant du régime fiscal des Bénéfices Non Commerciaux (BNC), et par extension, les salariés et les dirigeants de sociétés (gérants, PDG). 
Les exploitants en entreprise individuelle relevant de la catégorie des Bénéfices Industriels et commerciaux (BIC) ne peuvent pas l'utiliser.
NB : ce barême n'est pas applicable aux deux-roues. Un autre barême spécifique existe.</t>
  </si>
  <si>
    <t>Véhicule Automobile (Marque et Modèle)</t>
  </si>
  <si>
    <t>(Date de publication : 27/03/2023</t>
  </si>
  <si>
    <r>
      <t xml:space="preserve">INDEMNITES KILOMETRIQUES </t>
    </r>
    <r>
      <rPr>
        <b/>
        <u/>
        <sz val="14"/>
        <rFont val="Times New Roman"/>
        <family val="1"/>
      </rPr>
      <t>VEHICULES AUTOMOBILES</t>
    </r>
    <r>
      <rPr>
        <b/>
        <sz val="14"/>
        <rFont val="Times New Roman"/>
        <family val="1"/>
      </rPr>
      <t xml:space="preserv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</si>
</sst>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3" x14ac:knownFonts="1">
    <font>
      <sz val="10"/>
      <name val="Arial"/>
    </font>
    <font>
      <b/>
      <sz val="10"/>
      <name val="Times New Roman"/>
      <family val="1"/>
    </font>
    <font>
      <sz val="10"/>
      <name val="Times New Roman"/>
      <family val="1"/>
    </font>
    <font>
      <b/>
      <sz val="14"/>
      <name val="Times New Roman"/>
      <family val="1"/>
    </font>
    <font>
      <b/>
      <sz val="11"/>
      <name val="Times New Roman"/>
      <family val="1"/>
    </font>
    <font>
      <b/>
      <sz val="10"/>
      <color indexed="12"/>
      <name val="Times New Roman"/>
      <family val="1"/>
    </font>
    <font>
      <sz val="8"/>
      <color indexed="81"/>
      <name val="Tahoma"/>
      <family val="2"/>
    </font>
    <font>
      <b/>
      <sz val="8"/>
      <color indexed="81"/>
      <name val="Tahoma"/>
      <family val="2"/>
    </font>
    <font>
      <b/>
      <sz val="10"/>
      <color theme="6" tint="-0.499984740745262"/>
      <name val="Times New Roman"/>
      <family val="1"/>
    </font>
    <font>
      <b/>
      <u/>
      <sz val="10"/>
      <name val="Times New Roman"/>
      <family val="1"/>
    </font>
    <font>
      <sz val="8"/>
      <color indexed="81"/>
      <name val="Tahoma"/>
      <charset val="1"/>
    </font>
    <font>
      <b/>
      <sz val="8"/>
      <color indexed="81"/>
      <name val="Tahoma"/>
      <charset val="1"/>
    </font>
    <font>
      <b/>
      <u/>
      <sz val="14"/>
      <name val="Times New Roman"/>
      <family val="1"/>
    </font>
  </fonts>
  <fills count="4">
    <fill>
      <patternFill patternType="none"/>
    </fill>
    <fill>
      <patternFill patternType="gray125"/>
    </fill>
    <fill>
      <patternFill patternType="solid">
        <fgColor indexed="22"/>
        <bgColor indexed="64"/>
      </patternFill>
    </fill>
    <fill>
      <patternFill patternType="solid">
        <fgColor indexed="41"/>
        <bgColor indexed="64"/>
      </patternFill>
    </fill>
  </fills>
  <borders count="17">
    <border>
      <left/>
      <right/>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46">
    <xf numFmtId="0" fontId="0" fillId="0" borderId="0" xfId="0"/>
    <xf numFmtId="3" fontId="8" fillId="0" borderId="16" xfId="0" applyNumberFormat="1" applyFont="1" applyBorder="1" applyProtection="1">
      <protection locked="0"/>
    </xf>
    <xf numFmtId="3" fontId="8" fillId="0" borderId="14" xfId="0" applyNumberFormat="1" applyFont="1" applyBorder="1" applyProtection="1">
      <protection locked="0"/>
    </xf>
    <xf numFmtId="0" fontId="8" fillId="0" borderId="14" xfId="0" applyFont="1" applyBorder="1" applyAlignment="1" applyProtection="1">
      <alignment horizontal="center"/>
      <protection locked="0"/>
    </xf>
    <xf numFmtId="0" fontId="2" fillId="0" borderId="0" xfId="0" applyFont="1" applyAlignment="1">
      <alignment horizontal="center"/>
    </xf>
    <xf numFmtId="0" fontId="1" fillId="0" borderId="0" xfId="0" applyFont="1"/>
    <xf numFmtId="0" fontId="2" fillId="0" borderId="0" xfId="0" applyFont="1"/>
    <xf numFmtId="0" fontId="1" fillId="0" borderId="12" xfId="0" applyFont="1" applyBorder="1" applyAlignment="1">
      <alignment vertical="center"/>
    </xf>
    <xf numFmtId="0" fontId="1" fillId="0" borderId="12" xfId="0" applyFont="1" applyBorder="1"/>
    <xf numFmtId="0" fontId="2" fillId="0" borderId="13" xfId="0" applyFont="1" applyBorder="1"/>
    <xf numFmtId="0" fontId="1" fillId="0" borderId="7" xfId="0" applyFont="1" applyBorder="1"/>
    <xf numFmtId="0" fontId="2" fillId="0" borderId="1" xfId="0" applyFont="1" applyBorder="1"/>
    <xf numFmtId="0" fontId="2" fillId="0" borderId="6" xfId="0" applyFont="1" applyBorder="1"/>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0" xfId="0" applyFont="1" applyAlignment="1">
      <alignment horizontal="center" vertical="center" wrapText="1"/>
    </xf>
    <xf numFmtId="0" fontId="2" fillId="0" borderId="10" xfId="0" applyFont="1" applyBorder="1" applyAlignment="1">
      <alignment horizontal="center"/>
    </xf>
    <xf numFmtId="3" fontId="5" fillId="0" borderId="6" xfId="0" applyNumberFormat="1" applyFont="1" applyBorder="1"/>
    <xf numFmtId="164" fontId="5" fillId="0" borderId="2" xfId="0" applyNumberFormat="1" applyFont="1" applyBorder="1"/>
    <xf numFmtId="165" fontId="5" fillId="0" borderId="0" xfId="0" applyNumberFormat="1" applyFont="1"/>
    <xf numFmtId="3" fontId="5" fillId="0" borderId="10" xfId="0" applyNumberFormat="1" applyFont="1" applyBorder="1"/>
    <xf numFmtId="165" fontId="5" fillId="0" borderId="2" xfId="0" applyNumberFormat="1" applyFont="1" applyBorder="1"/>
    <xf numFmtId="0" fontId="2" fillId="0" borderId="11" xfId="0" applyFont="1" applyBorder="1" applyAlignment="1">
      <alignment horizontal="center"/>
    </xf>
    <xf numFmtId="3" fontId="5" fillId="0" borderId="7" xfId="0" applyNumberFormat="1" applyFont="1" applyBorder="1"/>
    <xf numFmtId="164" fontId="5" fillId="0" borderId="3" xfId="0" applyNumberFormat="1" applyFont="1" applyBorder="1"/>
    <xf numFmtId="165" fontId="5" fillId="0" borderId="1" xfId="0" applyNumberFormat="1" applyFont="1" applyBorder="1"/>
    <xf numFmtId="0" fontId="5" fillId="0" borderId="3" xfId="0" applyFont="1" applyBorder="1"/>
    <xf numFmtId="3" fontId="5" fillId="0" borderId="11" xfId="0" applyNumberFormat="1" applyFont="1" applyBorder="1"/>
    <xf numFmtId="165" fontId="5" fillId="0" borderId="3" xfId="0" applyNumberFormat="1" applyFont="1" applyBorder="1"/>
    <xf numFmtId="0" fontId="2" fillId="0" borderId="0" xfId="0" applyFont="1" applyAlignment="1">
      <alignment horizontal="left" vertical="center"/>
    </xf>
    <xf numFmtId="3" fontId="5" fillId="0" borderId="2" xfId="0" applyNumberFormat="1" applyFont="1" applyBorder="1"/>
    <xf numFmtId="0" fontId="2" fillId="0" borderId="0" xfId="0" applyFont="1" applyAlignment="1">
      <alignment horizontal="left"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2" fillId="0" borderId="0" xfId="0" applyFont="1" applyAlignment="1">
      <alignment horizontal="center" vertical="center" wrapText="1"/>
    </xf>
    <xf numFmtId="0" fontId="8" fillId="0" borderId="13"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4" fillId="3" borderId="12" xfId="0" applyFont="1" applyFill="1" applyBorder="1" applyAlignment="1">
      <alignment horizontal="center"/>
    </xf>
    <xf numFmtId="0" fontId="4" fillId="3" borderId="13" xfId="0" applyFont="1" applyFill="1" applyBorder="1" applyAlignment="1">
      <alignment horizontal="center"/>
    </xf>
    <xf numFmtId="0" fontId="4" fillId="3" borderId="15" xfId="0" applyFont="1" applyFill="1" applyBorder="1" applyAlignment="1">
      <alignment horizontal="center"/>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15" xfId="0" applyFont="1" applyBorder="1" applyAlignment="1" applyProtection="1">
      <alignmen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6</xdr:col>
      <xdr:colOff>876300</xdr:colOff>
      <xdr:row>18</xdr:row>
      <xdr:rowOff>114300</xdr:rowOff>
    </xdr:from>
    <xdr:to>
      <xdr:col>9</xdr:col>
      <xdr:colOff>135255</xdr:colOff>
      <xdr:row>18</xdr:row>
      <xdr:rowOff>1028700</xdr:rowOff>
    </xdr:to>
    <xdr:pic>
      <xdr:nvPicPr>
        <xdr:cNvPr id="2" name="Picture 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086225" y="5962650"/>
          <a:ext cx="542925" cy="542925"/>
        </a:xfrm>
        <a:prstGeom prst="rect">
          <a:avLst/>
        </a:prstGeom>
        <a:noFill/>
      </xdr:spPr>
    </xdr:pic>
    <xdr:clientData/>
  </xdr:twoCellAnchor>
  <xdr:twoCellAnchor>
    <xdr:from>
      <xdr:col>9</xdr:col>
      <xdr:colOff>9525</xdr:colOff>
      <xdr:row>9</xdr:row>
      <xdr:rowOff>47625</xdr:rowOff>
    </xdr:from>
    <xdr:to>
      <xdr:col>13</xdr:col>
      <xdr:colOff>390525</xdr:colOff>
      <xdr:row>14</xdr:row>
      <xdr:rowOff>47625</xdr:rowOff>
    </xdr:to>
    <xdr:sp macro="" textlink="">
      <xdr:nvSpPr>
        <xdr:cNvPr id="3" name="Rectangle 2">
          <a:extLst>
            <a:ext uri="{FF2B5EF4-FFF2-40B4-BE49-F238E27FC236}">
              <a16:creationId xmlns:a16="http://schemas.microsoft.com/office/drawing/2014/main" id="{B48E677F-CF24-4934-854B-1C5500FC61F6}"/>
            </a:ext>
          </a:extLst>
        </xdr:cNvPr>
        <xdr:cNvSpPr/>
      </xdr:nvSpPr>
      <xdr:spPr>
        <a:xfrm>
          <a:off x="4895850" y="2371725"/>
          <a:ext cx="3429000" cy="1028700"/>
        </a:xfrm>
        <a:prstGeom prst="rect">
          <a:avLst/>
        </a:prstGeom>
        <a:solidFill>
          <a:schemeClr val="accent6">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lang="fr-FR" sz="1100" b="1" i="0">
              <a:solidFill>
                <a:sysClr val="windowText" lastClr="000000"/>
              </a:solidFill>
              <a:effectLst/>
              <a:latin typeface="+mn-lt"/>
              <a:ea typeface="+mn-ea"/>
              <a:cs typeface="+mn-cs"/>
            </a:rPr>
            <a:t>Le montant des frais de déplacement calculés à partir de ces barèmes est désormais majoré de</a:t>
          </a:r>
          <a:r>
            <a:rPr lang="fr-FR" sz="1100" b="0" i="0">
              <a:solidFill>
                <a:sysClr val="windowText" lastClr="000000"/>
              </a:solidFill>
              <a:effectLst/>
              <a:latin typeface="+mn-lt"/>
              <a:ea typeface="+mn-ea"/>
              <a:cs typeface="+mn-cs"/>
            </a:rPr>
            <a:t> </a:t>
          </a:r>
          <a:r>
            <a:rPr lang="fr-FR" sz="1100" b="1" i="0">
              <a:solidFill>
                <a:sysClr val="windowText" lastClr="000000"/>
              </a:solidFill>
              <a:effectLst/>
              <a:latin typeface="+mn-lt"/>
              <a:ea typeface="+mn-ea"/>
              <a:cs typeface="+mn-cs"/>
            </a:rPr>
            <a:t>20 % pour les véhicules électriques</a:t>
          </a:r>
          <a:r>
            <a:rPr lang="fr-FR" sz="1100" b="0" i="0">
              <a:solidFill>
                <a:sysClr val="windowText" lastClr="000000"/>
              </a:solidFill>
              <a:effectLst/>
              <a:latin typeface="+mn-lt"/>
              <a:ea typeface="+mn-ea"/>
              <a:cs typeface="+mn-cs"/>
            </a:rPr>
            <a:t>. Sur le plan social, ils s’appliquent aux remboursements effectués par l’employeur depuis le 1</a:t>
          </a:r>
          <a:r>
            <a:rPr lang="fr-FR" sz="1100" b="0" i="0" baseline="30000">
              <a:solidFill>
                <a:sysClr val="windowText" lastClr="000000"/>
              </a:solidFill>
              <a:effectLst/>
              <a:latin typeface="+mn-lt"/>
              <a:ea typeface="+mn-ea"/>
              <a:cs typeface="+mn-cs"/>
            </a:rPr>
            <a:t>er</a:t>
          </a:r>
          <a:r>
            <a:rPr lang="fr-FR" sz="1100" b="0" i="0">
              <a:solidFill>
                <a:sysClr val="windowText" lastClr="000000"/>
              </a:solidFill>
              <a:effectLst/>
              <a:latin typeface="+mn-lt"/>
              <a:ea typeface="+mn-ea"/>
              <a:cs typeface="+mn-cs"/>
            </a:rPr>
            <a:t> janvier 2021.</a:t>
          </a:r>
          <a:r>
            <a:rPr lang="fr-FR" sz="1100">
              <a:solidFill>
                <a:sysClr val="windowText" lastClr="000000"/>
              </a:solidFill>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I32"/>
  <sheetViews>
    <sheetView windowProtection="1" tabSelected="1" workbookViewId="0">
      <selection activeCell="J18" sqref="J18"/>
    </sheetView>
  </sheetViews>
  <sheetFormatPr baseColWidth="10" defaultColWidth="11.42578125" defaultRowHeight="12.75" outlineLevelCol="1" x14ac:dyDescent="0.2"/>
  <cols>
    <col min="1" max="1" width="20.7109375" style="6" customWidth="1"/>
    <col min="2" max="2" width="11.28515625" style="6" customWidth="1"/>
    <col min="3" max="3" width="5.42578125" style="6" customWidth="1" outlineLevel="1"/>
    <col min="4" max="4" width="11.7109375" style="6" customWidth="1"/>
    <col min="5" max="6" width="5.42578125" style="6" customWidth="1" outlineLevel="1"/>
    <col min="7" max="7" width="13.28515625" style="6" customWidth="1"/>
    <col min="8" max="8" width="5.42578125" style="6" customWidth="1" outlineLevel="1"/>
    <col min="9" max="16384" width="11.42578125" style="6"/>
  </cols>
  <sheetData>
    <row r="1" spans="1:9" s="5" customFormat="1" ht="61.5" customHeight="1" thickBot="1" x14ac:dyDescent="0.25">
      <c r="A1" s="34" t="s">
        <v>12</v>
      </c>
      <c r="B1" s="35"/>
      <c r="C1" s="35"/>
      <c r="D1" s="35"/>
      <c r="E1" s="35"/>
      <c r="F1" s="35"/>
      <c r="G1" s="36"/>
    </row>
    <row r="2" spans="1:9" ht="13.5" thickBot="1" x14ac:dyDescent="0.25">
      <c r="A2" s="37" t="s">
        <v>11</v>
      </c>
      <c r="B2" s="37"/>
      <c r="C2" s="37"/>
      <c r="D2" s="37"/>
      <c r="E2" s="37"/>
      <c r="F2" s="37"/>
      <c r="G2" s="37"/>
    </row>
    <row r="3" spans="1:9" ht="19.5" customHeight="1" thickBot="1" x14ac:dyDescent="0.25">
      <c r="A3" s="7" t="s">
        <v>6</v>
      </c>
      <c r="B3" s="38"/>
      <c r="C3" s="38"/>
      <c r="D3" s="39"/>
    </row>
    <row r="4" spans="1:9" ht="19.5" customHeight="1" thickBot="1" x14ac:dyDescent="0.25">
      <c r="A4" s="5"/>
      <c r="B4" s="4"/>
      <c r="C4" s="4"/>
      <c r="D4" s="4"/>
    </row>
    <row r="5" spans="1:9" ht="13.5" thickBot="1" x14ac:dyDescent="0.25">
      <c r="A5" s="8" t="s">
        <v>10</v>
      </c>
      <c r="B5" s="9"/>
      <c r="C5" s="9"/>
      <c r="D5" s="3"/>
    </row>
    <row r="6" spans="1:9" ht="13.5" thickBot="1" x14ac:dyDescent="0.25">
      <c r="A6" s="10" t="s">
        <v>5</v>
      </c>
      <c r="B6" s="11"/>
      <c r="D6" s="1"/>
    </row>
    <row r="7" spans="1:9" ht="13.5" thickBot="1" x14ac:dyDescent="0.25">
      <c r="A7" s="8" t="s">
        <v>2</v>
      </c>
      <c r="B7" s="9"/>
      <c r="D7" s="2"/>
    </row>
    <row r="8" spans="1:9" ht="13.5" thickBot="1" x14ac:dyDescent="0.25"/>
    <row r="9" spans="1:9" ht="15" thickBot="1" x14ac:dyDescent="0.25">
      <c r="A9" s="40"/>
      <c r="B9" s="41"/>
      <c r="C9" s="41"/>
      <c r="D9" s="41"/>
      <c r="E9" s="41"/>
      <c r="F9" s="41"/>
      <c r="G9" s="41"/>
      <c r="H9" s="42"/>
      <c r="I9" s="12"/>
    </row>
    <row r="10" spans="1:9" s="17" customFormat="1" ht="30" customHeight="1" x14ac:dyDescent="0.2">
      <c r="A10" s="13" t="s">
        <v>0</v>
      </c>
      <c r="B10" s="14" t="s">
        <v>4</v>
      </c>
      <c r="C10" s="15"/>
      <c r="D10" s="14" t="s">
        <v>1</v>
      </c>
      <c r="E10" s="16"/>
      <c r="F10" s="15"/>
      <c r="G10" s="13" t="s">
        <v>3</v>
      </c>
      <c r="H10" s="15"/>
    </row>
    <row r="11" spans="1:9" x14ac:dyDescent="0.2">
      <c r="A11" s="18">
        <v>3</v>
      </c>
      <c r="B11" s="19">
        <f>IF($D$7&lt;=A11,IF($D$6&lt;=5000,$D$6*C11,),)</f>
        <v>0</v>
      </c>
      <c r="C11" s="20">
        <v>0.52900000000000003</v>
      </c>
      <c r="D11" s="19">
        <f>IF($D$7&lt;=A11,IF($D$6&gt;5000,IF($D$6&lt;=20000,$D$6*E11+F11,),),)</f>
        <v>0</v>
      </c>
      <c r="E11" s="21">
        <v>0.316</v>
      </c>
      <c r="F11" s="32">
        <v>1065</v>
      </c>
      <c r="G11" s="22">
        <f>IF($D$7&lt;=A11,IF($D$6&gt;20000,$D$6*H11,),)</f>
        <v>0</v>
      </c>
      <c r="H11" s="23">
        <v>0.37</v>
      </c>
    </row>
    <row r="12" spans="1:9" x14ac:dyDescent="0.2">
      <c r="A12" s="18">
        <v>4</v>
      </c>
      <c r="B12" s="19">
        <f t="shared" ref="B12:B15" si="0">IF($D$7=A12,IF($D$6&lt;=5000,$D$6*C12,),)</f>
        <v>0</v>
      </c>
      <c r="C12" s="20">
        <v>0.60599999999999998</v>
      </c>
      <c r="D12" s="19">
        <f t="shared" ref="D12:D14" si="1">IF($D$7=A12,IF($D$6&gt;5000,IF($D$6&lt;=20000,$D$6*E12+F12,),),)</f>
        <v>0</v>
      </c>
      <c r="E12" s="21">
        <v>0.34</v>
      </c>
      <c r="F12" s="32">
        <v>1330</v>
      </c>
      <c r="G12" s="22">
        <f t="shared" ref="G12:G14" si="2">IF($D$7=A12,IF($D$6&gt;20000,$D$6*H12,),)</f>
        <v>0</v>
      </c>
      <c r="H12" s="23">
        <v>0.40699999999999997</v>
      </c>
    </row>
    <row r="13" spans="1:9" x14ac:dyDescent="0.2">
      <c r="A13" s="18">
        <v>5</v>
      </c>
      <c r="B13" s="19">
        <f>IF($D$7=A13,IF($D$6&lt;=5000,$D$6*C13,),)</f>
        <v>0</v>
      </c>
      <c r="C13" s="20">
        <v>0.63600000000000001</v>
      </c>
      <c r="D13" s="19">
        <f t="shared" si="1"/>
        <v>0</v>
      </c>
      <c r="E13" s="21">
        <v>0.35699999999999998</v>
      </c>
      <c r="F13" s="32">
        <v>1395</v>
      </c>
      <c r="G13" s="22">
        <f t="shared" si="2"/>
        <v>0</v>
      </c>
      <c r="H13" s="23">
        <v>0.42699999999999999</v>
      </c>
    </row>
    <row r="14" spans="1:9" x14ac:dyDescent="0.2">
      <c r="A14" s="18">
        <v>6</v>
      </c>
      <c r="B14" s="19">
        <f t="shared" si="0"/>
        <v>0</v>
      </c>
      <c r="C14" s="20">
        <v>0.66500000000000004</v>
      </c>
      <c r="D14" s="19">
        <f t="shared" si="1"/>
        <v>0</v>
      </c>
      <c r="E14" s="21">
        <v>0.374</v>
      </c>
      <c r="F14" s="32">
        <v>1457</v>
      </c>
      <c r="G14" s="22">
        <f t="shared" si="2"/>
        <v>0</v>
      </c>
      <c r="H14" s="23">
        <v>0.44700000000000001</v>
      </c>
    </row>
    <row r="15" spans="1:9" x14ac:dyDescent="0.2">
      <c r="A15" s="18">
        <v>7</v>
      </c>
      <c r="B15" s="19">
        <f t="shared" si="0"/>
        <v>0</v>
      </c>
      <c r="C15" s="20">
        <v>0.69699999999999995</v>
      </c>
      <c r="D15" s="19">
        <f>IF($D$7&gt;=A15,IF($D$6&gt;5000,IF($D$6&lt;=20000,$D$6*E15+F15,),),)</f>
        <v>0</v>
      </c>
      <c r="E15" s="21">
        <v>0.39400000000000002</v>
      </c>
      <c r="F15" s="32">
        <v>1515</v>
      </c>
      <c r="G15" s="22">
        <f>IF($D$7&gt;=A15,IF($D$6&gt;20000,$D$6*H15,),)</f>
        <v>0</v>
      </c>
      <c r="H15" s="23">
        <v>0.47</v>
      </c>
    </row>
    <row r="16" spans="1:9" ht="13.5" thickBot="1" x14ac:dyDescent="0.25">
      <c r="A16" s="24"/>
      <c r="B16" s="25"/>
      <c r="C16" s="26"/>
      <c r="D16" s="25"/>
      <c r="E16" s="27"/>
      <c r="F16" s="28"/>
      <c r="G16" s="29"/>
      <c r="H16" s="30"/>
    </row>
    <row r="17" spans="1:7" ht="25.5" customHeight="1" thickBot="1" x14ac:dyDescent="0.25">
      <c r="A17" s="31" t="s">
        <v>8</v>
      </c>
    </row>
    <row r="18" spans="1:7" ht="81" customHeight="1" thickBot="1" x14ac:dyDescent="0.25">
      <c r="A18" s="43" t="s">
        <v>7</v>
      </c>
      <c r="B18" s="44"/>
      <c r="C18" s="44"/>
      <c r="D18" s="44"/>
      <c r="E18" s="44"/>
      <c r="F18" s="44"/>
      <c r="G18" s="45"/>
    </row>
    <row r="19" spans="1:7" ht="97.5" customHeight="1" x14ac:dyDescent="0.2">
      <c r="A19" s="33" t="s">
        <v>9</v>
      </c>
      <c r="B19" s="33"/>
      <c r="C19" s="33"/>
      <c r="D19" s="33"/>
      <c r="E19" s="33"/>
      <c r="F19" s="33"/>
      <c r="G19" s="33"/>
    </row>
    <row r="24" spans="1:7" ht="25.5" customHeight="1" x14ac:dyDescent="0.2"/>
    <row r="32" spans="1:7" ht="25.5" customHeight="1" x14ac:dyDescent="0.2"/>
  </sheetData>
  <sheetProtection selectLockedCells="1"/>
  <mergeCells count="6">
    <mergeCell ref="A19:G19"/>
    <mergeCell ref="A1:G1"/>
    <mergeCell ref="A2:G2"/>
    <mergeCell ref="B3:D3"/>
    <mergeCell ref="A9:H9"/>
    <mergeCell ref="A18:G18"/>
  </mergeCells>
  <pageMargins left="0.7" right="0.7" top="0.75" bottom="0.75" header="0.3" footer="0.3"/>
  <pageSetup paperSize="9" orientation="portrait" horizontalDpi="300" verticalDpi="30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3f048d2b-474b-487f-9c67-78ffa855cdff" xsi:nil="true"/>
    <TaxCatchAll xmlns="cdcd5cae-5798-4d20-b3e2-bdd444f45dbd" xsi:nil="true"/>
    <lcf76f155ced4ddcb4097134ff3c332f xmlns="3f048d2b-474b-487f-9c67-78ffa855cd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8B3B7FC42D3949902AFAAABDA032A3" ma:contentTypeVersion="16" ma:contentTypeDescription="Crée un document." ma:contentTypeScope="" ma:versionID="00c7d70f6ddece153bea73bd90d6b298">
  <xsd:schema xmlns:xsd="http://www.w3.org/2001/XMLSchema" xmlns:xs="http://www.w3.org/2001/XMLSchema" xmlns:p="http://schemas.microsoft.com/office/2006/metadata/properties" xmlns:ns2="3f048d2b-474b-487f-9c67-78ffa855cdff" xmlns:ns3="cdcd5cae-5798-4d20-b3e2-bdd444f45dbd" targetNamespace="http://schemas.microsoft.com/office/2006/metadata/properties" ma:root="true" ma:fieldsID="53dba76fb7d8849d5d7abdb9dce2ba52" ns2:_="" ns3:_="">
    <xsd:import namespace="3f048d2b-474b-487f-9c67-78ffa855cdff"/>
    <xsd:import namespace="cdcd5cae-5798-4d20-b3e2-bdd444f45d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Location"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048d2b-474b-487f-9c67-78ffa855cd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8cb2cc02-60ca-4eee-ab93-e9d2835d0ff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_Flow_SignoffStatus" ma:index="18" nillable="true" ma:displayName="État de validation" ma:internalName="_x00c9_tat_x0020_de_x0020_validation">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cd5cae-5798-4d20-b3e2-bdd444f45dbd"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2a4ecad-ffc8-4ceb-9787-a7aa304909f9}" ma:internalName="TaxCatchAll" ma:showField="CatchAllData" ma:web="cdcd5cae-5798-4d20-b3e2-bdd444f45d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AD1A7B-FDC0-453E-A92D-EB805701E522}">
  <ds:schemaRefs>
    <ds:schemaRef ds:uri="http://schemas.microsoft.com/sharepoint/v3/contenttype/forms"/>
  </ds:schemaRefs>
</ds:datastoreItem>
</file>

<file path=customXml/itemProps2.xml><?xml version="1.0" encoding="utf-8"?>
<ds:datastoreItem xmlns:ds="http://schemas.openxmlformats.org/officeDocument/2006/customXml" ds:itemID="{F4A56AC2-92DD-4277-BE1D-B6B6D2640B3D}">
  <ds:schemaRefs>
    <ds:schemaRef ds:uri="http://schemas.microsoft.com/office/2006/metadata/properties"/>
    <ds:schemaRef ds:uri="http://schemas.microsoft.com/office/infopath/2007/PartnerControls"/>
    <ds:schemaRef ds:uri="cdcd5cae-5798-4d20-b3e2-bdd444f45dbd"/>
    <ds:schemaRef ds:uri="3f048d2b-474b-487f-9c67-78ffa855cdff"/>
  </ds:schemaRefs>
</ds:datastoreItem>
</file>

<file path=customXml/itemProps3.xml><?xml version="1.0" encoding="utf-8"?>
<ds:datastoreItem xmlns:ds="http://schemas.openxmlformats.org/officeDocument/2006/customXml" ds:itemID="{59474898-3E89-468C-BC72-EC8FE96CC8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048d2b-474b-487f-9c67-78ffa855cdff"/>
    <ds:schemaRef ds:uri="cdcd5cae-5798-4d20-b3e2-bdd444f45d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IK2018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PINAR</dc:creator>
  <cp:lastModifiedBy>Lydia LEROY</cp:lastModifiedBy>
  <cp:lastPrinted>2011-04-05T16:28:44Z</cp:lastPrinted>
  <dcterms:created xsi:type="dcterms:W3CDTF">2006-08-03T12:31:17Z</dcterms:created>
  <dcterms:modified xsi:type="dcterms:W3CDTF">2025-09-19T10:29:09Z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0x010100378B3B7FC42D3949902AFAAABDA032A3</vt:lpwstr>
  </property>
  <property fmtid="{D5CDD505-2E9C-101B-9397-08002B2CF9AE}" pid="3" name="Order">
    <vt:r8>121400</vt:r8>
  </property>
  <property fmtid="{D5CDD505-2E9C-101B-9397-08002B2CF9AE}" pid="4" name="MediaServiceImageTags">
    <vt:lpwstr/>
  </property>
</Properties>
</file>